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Olivera\Dropbox\FPN2018\1. semestar\9. Komparativna politika_master\"/>
    </mc:Choice>
  </mc:AlternateContent>
  <xr:revisionPtr revIDLastSave="0" documentId="13_ncr:1_{F94A571D-A4F4-4769-B9B7-27EF28527D0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K15" i="1"/>
  <c r="H15" i="1"/>
  <c r="N14" i="1"/>
  <c r="K14" i="1"/>
  <c r="H14" i="1"/>
  <c r="N13" i="1"/>
  <c r="K13" i="1"/>
  <c r="H13" i="1"/>
  <c r="N12" i="1"/>
  <c r="K12" i="1"/>
  <c r="H12" i="1"/>
  <c r="N11" i="1"/>
  <c r="K11" i="1"/>
  <c r="H11" i="1"/>
  <c r="N10" i="1"/>
  <c r="K10" i="1"/>
  <c r="H10" i="1"/>
  <c r="N9" i="1"/>
  <c r="K9" i="1"/>
  <c r="H9" i="1"/>
  <c r="N8" i="1"/>
  <c r="K8" i="1"/>
  <c r="H8" i="1"/>
  <c r="O10" i="1" l="1"/>
  <c r="P10" i="1" s="1"/>
  <c r="O11" i="1"/>
  <c r="P11" i="1" s="1"/>
  <c r="O13" i="1"/>
  <c r="P13" i="1" s="1"/>
  <c r="O15" i="1"/>
  <c r="P15" i="1" s="1"/>
  <c r="O8" i="1"/>
  <c r="P8" i="1" s="1"/>
  <c r="O9" i="1"/>
  <c r="P9" i="1" s="1"/>
  <c r="O12" i="1"/>
  <c r="P12" i="1" s="1"/>
  <c r="O14" i="1"/>
  <c r="P14" i="1" s="1"/>
  <c r="R3" i="1" l="1"/>
  <c r="S3" i="1" s="1"/>
  <c r="R5" i="1"/>
  <c r="S5" i="1" s="1"/>
  <c r="R2" i="1"/>
  <c r="S2" i="1" s="1"/>
  <c r="T2" i="1" s="1"/>
  <c r="R4" i="1"/>
  <c r="S4" i="1" s="1"/>
  <c r="R6" i="1"/>
  <c r="S6" i="1" s="1"/>
  <c r="R7" i="1"/>
  <c r="S7" i="1" s="1"/>
  <c r="R1" i="1"/>
</calcChain>
</file>

<file path=xl/sharedStrings.xml><?xml version="1.0" encoding="utf-8"?>
<sst xmlns="http://schemas.openxmlformats.org/spreadsheetml/2006/main" count="42" uniqueCount="35">
  <si>
    <t>Neaktivno</t>
  </si>
  <si>
    <t>%</t>
  </si>
  <si>
    <t>F</t>
  </si>
  <si>
    <t>E</t>
  </si>
  <si>
    <t>D</t>
  </si>
  <si>
    <t>C</t>
  </si>
  <si>
    <t>Rd. broj</t>
  </si>
  <si>
    <t>Ime i prezime</t>
  </si>
  <si>
    <t>Smjer</t>
  </si>
  <si>
    <t>TEST</t>
  </si>
  <si>
    <t>Prvi avgustovski rok</t>
  </si>
  <si>
    <t>Drugi avgustovski rok</t>
  </si>
  <si>
    <t>Total Avgust</t>
  </si>
  <si>
    <t>Ukupno</t>
  </si>
  <si>
    <t>Ocjena</t>
  </si>
  <si>
    <t>B</t>
  </si>
  <si>
    <t>indeks</t>
  </si>
  <si>
    <t>Domaći (max. 20)</t>
  </si>
  <si>
    <t>Redovni test</t>
  </si>
  <si>
    <t>Popravni test</t>
  </si>
  <si>
    <t>Ispit</t>
  </si>
  <si>
    <t>Popravni</t>
  </si>
  <si>
    <t>A</t>
  </si>
  <si>
    <t>PREDMET: Uvod u komparativnu politiku</t>
  </si>
  <si>
    <t>KP</t>
  </si>
  <si>
    <t>1/20</t>
  </si>
  <si>
    <t>2/20</t>
  </si>
  <si>
    <t>3/20</t>
  </si>
  <si>
    <t>4/20</t>
  </si>
  <si>
    <t>5/20</t>
  </si>
  <si>
    <t>6/20</t>
  </si>
  <si>
    <t>7/20</t>
  </si>
  <si>
    <t>8/20</t>
  </si>
  <si>
    <t>Total test (30)</t>
  </si>
  <si>
    <t>Total ispit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</si>
</sst>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10"/>
      <name val="Century"/>
      <family val="1"/>
    </font>
    <font>
      <sz val="12"/>
      <color theme="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0" fontId="2" fillId="3" borderId="0" xfId="0" applyFont="1" applyFill="1" applyAlignment="1">
      <alignment horizontal="left"/>
    </xf>
    <xf numFmtId="49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164" fontId="2" fillId="3" borderId="2" xfId="0" applyNumberFormat="1" applyFont="1" applyFill="1" applyBorder="1"/>
    <xf numFmtId="164" fontId="2" fillId="4" borderId="3" xfId="0" applyNumberFormat="1" applyFont="1" applyFill="1" applyBorder="1"/>
    <xf numFmtId="164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textRotation="90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textRotation="90" wrapText="1" shrinkToFit="1"/>
    </xf>
    <xf numFmtId="0" fontId="3" fillId="3" borderId="5" xfId="1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2" fillId="0" borderId="9" xfId="0" applyFont="1" applyBorder="1"/>
    <xf numFmtId="0" fontId="5" fillId="5" borderId="9" xfId="0" applyFont="1" applyFill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2" fillId="5" borderId="12" xfId="0" applyFont="1" applyFill="1" applyBorder="1" applyAlignment="1">
      <alignment horizontal="right"/>
    </xf>
    <xf numFmtId="0" fontId="2" fillId="3" borderId="13" xfId="0" applyFont="1" applyFill="1" applyBorder="1"/>
    <xf numFmtId="0" fontId="2" fillId="3" borderId="14" xfId="0" applyFont="1" applyFill="1" applyBorder="1"/>
    <xf numFmtId="0" fontId="2" fillId="5" borderId="15" xfId="0" applyFont="1" applyFill="1" applyBorder="1"/>
    <xf numFmtId="0" fontId="2" fillId="5" borderId="8" xfId="0" applyFont="1" applyFill="1" applyBorder="1"/>
    <xf numFmtId="0" fontId="3" fillId="3" borderId="0" xfId="0" applyFont="1" applyFill="1"/>
    <xf numFmtId="0" fontId="2" fillId="3" borderId="16" xfId="0" applyFont="1" applyFill="1" applyBorder="1"/>
    <xf numFmtId="0" fontId="5" fillId="5" borderId="17" xfId="0" applyFont="1" applyFill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2" fillId="3" borderId="20" xfId="0" applyFont="1" applyFill="1" applyBorder="1"/>
    <xf numFmtId="0" fontId="2" fillId="3" borderId="21" xfId="0" applyFont="1" applyFill="1" applyBorder="1"/>
    <xf numFmtId="164" fontId="2" fillId="5" borderId="16" xfId="0" applyNumberFormat="1" applyFont="1" applyFill="1" applyBorder="1"/>
    <xf numFmtId="164" fontId="3" fillId="3" borderId="0" xfId="0" applyNumberFormat="1" applyFont="1" applyFill="1"/>
    <xf numFmtId="0" fontId="5" fillId="0" borderId="19" xfId="0" applyFont="1" applyBorder="1" applyAlignment="1">
      <alignment horizontal="right"/>
    </xf>
    <xf numFmtId="0" fontId="2" fillId="0" borderId="20" xfId="0" applyFont="1" applyBorder="1"/>
    <xf numFmtId="0" fontId="2" fillId="0" borderId="21" xfId="0" applyFont="1" applyBorder="1"/>
    <xf numFmtId="0" fontId="2" fillId="0" borderId="16" xfId="0" applyFont="1" applyBorder="1"/>
    <xf numFmtId="0" fontId="2" fillId="3" borderId="22" xfId="0" applyFont="1" applyFill="1" applyBorder="1"/>
    <xf numFmtId="0" fontId="4" fillId="0" borderId="23" xfId="0" applyFont="1" applyBorder="1"/>
    <xf numFmtId="49" fontId="4" fillId="0" borderId="23" xfId="0" applyNumberFormat="1" applyFont="1" applyBorder="1"/>
    <xf numFmtId="0" fontId="2" fillId="5" borderId="24" xfId="0" applyFont="1" applyFill="1" applyBorder="1" applyAlignment="1">
      <alignment horizontal="right"/>
    </xf>
    <xf numFmtId="0" fontId="2" fillId="5" borderId="25" xfId="0" applyFont="1" applyFill="1" applyBorder="1"/>
    <xf numFmtId="0" fontId="2" fillId="5" borderId="22" xfId="0" applyFont="1" applyFill="1" applyBorder="1"/>
    <xf numFmtId="164" fontId="2" fillId="5" borderId="22" xfId="0" applyNumberFormat="1" applyFont="1" applyFill="1" applyBorder="1"/>
    <xf numFmtId="0" fontId="2" fillId="3" borderId="14" xfId="0" applyFont="1" applyFill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 applyBorder="1"/>
    <xf numFmtId="0" fontId="2" fillId="3" borderId="2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textRotation="90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textRotation="90" wrapText="1" shrinkToFit="1"/>
    </xf>
  </cellXfs>
  <cellStyles count="2">
    <cellStyle name="Good" xfId="1" builtinId="26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workbookViewId="0">
      <selection activeCell="E29" sqref="E29"/>
    </sheetView>
  </sheetViews>
  <sheetFormatPr defaultRowHeight="15" x14ac:dyDescent="0.25"/>
  <cols>
    <col min="2" max="2" width="19.7109375" customWidth="1"/>
    <col min="16" max="16" width="12.28515625" customWidth="1"/>
  </cols>
  <sheetData>
    <row r="1" spans="1:20" x14ac:dyDescent="0.25">
      <c r="A1" s="1" t="s">
        <v>23</v>
      </c>
      <c r="B1" s="2"/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6"/>
      <c r="Q1" s="5" t="s">
        <v>0</v>
      </c>
      <c r="R1" s="5">
        <f>COUNTIF(P8:P74,"Neaktivno")</f>
        <v>1</v>
      </c>
      <c r="S1" s="7" t="s">
        <v>1</v>
      </c>
      <c r="T1" s="5"/>
    </row>
    <row r="2" spans="1:20" x14ac:dyDescent="0.25">
      <c r="A2" s="1"/>
      <c r="B2" s="2"/>
      <c r="C2" s="2"/>
      <c r="D2" s="3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6"/>
      <c r="Q2" s="5" t="s">
        <v>2</v>
      </c>
      <c r="R2" s="5">
        <f>COUNTIF(P8:P74,"F")</f>
        <v>7</v>
      </c>
      <c r="S2" s="8" t="e">
        <f t="shared" ref="S2:S7" si="0">R2/$U$1*100</f>
        <v>#DIV/0!</v>
      </c>
      <c r="T2" s="9" t="e">
        <f>100-S2</f>
        <v>#DIV/0!</v>
      </c>
    </row>
    <row r="3" spans="1:20" x14ac:dyDescent="0.25">
      <c r="A3" s="1"/>
      <c r="B3" s="2"/>
      <c r="C3" s="2"/>
      <c r="D3" s="3"/>
      <c r="E3" s="3"/>
      <c r="F3" s="4"/>
      <c r="G3" s="5"/>
      <c r="H3" s="5"/>
      <c r="I3" s="5"/>
      <c r="J3" s="5"/>
      <c r="K3" s="5"/>
      <c r="L3" s="5"/>
      <c r="M3" s="5"/>
      <c r="N3" s="5"/>
      <c r="O3" s="5"/>
      <c r="P3" s="6"/>
      <c r="Q3" s="5" t="s">
        <v>3</v>
      </c>
      <c r="R3" s="5">
        <f>COUNTIF(P8:P74,"E")</f>
        <v>0</v>
      </c>
      <c r="S3" s="8" t="e">
        <f t="shared" si="0"/>
        <v>#DIV/0!</v>
      </c>
      <c r="T3" s="9"/>
    </row>
    <row r="4" spans="1:20" x14ac:dyDescent="0.25">
      <c r="A4" s="1"/>
      <c r="B4" s="2"/>
      <c r="C4" s="2"/>
      <c r="D4" s="3"/>
      <c r="E4" s="3"/>
      <c r="F4" s="4"/>
      <c r="G4" s="5"/>
      <c r="H4" s="5"/>
      <c r="I4" s="5"/>
      <c r="J4" s="5"/>
      <c r="K4" s="5"/>
      <c r="L4" s="5"/>
      <c r="M4" s="5"/>
      <c r="N4" s="5"/>
      <c r="O4" s="5"/>
      <c r="P4" s="6"/>
      <c r="Q4" s="5" t="s">
        <v>4</v>
      </c>
      <c r="R4" s="5">
        <f>COUNTIF(P8:P74,"D")</f>
        <v>0</v>
      </c>
      <c r="S4" s="8" t="e">
        <f t="shared" si="0"/>
        <v>#DIV/0!</v>
      </c>
      <c r="T4" s="9"/>
    </row>
    <row r="5" spans="1:20" ht="15.75" thickBot="1" x14ac:dyDescent="0.3">
      <c r="A5" s="10"/>
      <c r="B5" s="2"/>
      <c r="C5" s="2"/>
      <c r="D5" s="3"/>
      <c r="E5" s="3"/>
      <c r="F5" s="4"/>
      <c r="G5" s="5"/>
      <c r="H5" s="5"/>
      <c r="I5" s="5"/>
      <c r="J5" s="5"/>
      <c r="K5" s="5"/>
      <c r="L5" s="5"/>
      <c r="M5" s="5"/>
      <c r="N5" s="5"/>
      <c r="O5" s="5"/>
      <c r="P5" s="11"/>
      <c r="Q5" s="5" t="s">
        <v>5</v>
      </c>
      <c r="R5" s="5">
        <f>COUNTIF(P8:P74,"C")</f>
        <v>0</v>
      </c>
      <c r="S5" s="8" t="e">
        <f t="shared" si="0"/>
        <v>#DIV/0!</v>
      </c>
      <c r="T5" s="9"/>
    </row>
    <row r="6" spans="1:20" ht="16.5" thickTop="1" thickBot="1" x14ac:dyDescent="0.3">
      <c r="A6" s="52" t="s">
        <v>6</v>
      </c>
      <c r="B6" s="53" t="s">
        <v>7</v>
      </c>
      <c r="C6" s="12"/>
      <c r="D6" s="51" t="s">
        <v>8</v>
      </c>
      <c r="E6" s="13"/>
      <c r="F6" s="52" t="s">
        <v>9</v>
      </c>
      <c r="G6" s="52"/>
      <c r="H6" s="54" t="s">
        <v>33</v>
      </c>
      <c r="I6" s="52"/>
      <c r="J6" s="52"/>
      <c r="K6" s="14"/>
      <c r="L6" s="52" t="s">
        <v>10</v>
      </c>
      <c r="M6" s="52" t="s">
        <v>11</v>
      </c>
      <c r="N6" s="55" t="s">
        <v>12</v>
      </c>
      <c r="O6" s="57" t="s">
        <v>13</v>
      </c>
      <c r="P6" s="51" t="s">
        <v>14</v>
      </c>
      <c r="Q6" s="5" t="s">
        <v>15</v>
      </c>
      <c r="R6" s="5">
        <f>COUNTIF(P8:P74,"B")</f>
        <v>0</v>
      </c>
      <c r="S6" s="8" t="e">
        <f t="shared" si="0"/>
        <v>#DIV/0!</v>
      </c>
      <c r="T6" s="5"/>
    </row>
    <row r="7" spans="1:20" ht="40.5" thickTop="1" thickBot="1" x14ac:dyDescent="0.3">
      <c r="A7" s="52"/>
      <c r="B7" s="53"/>
      <c r="C7" s="12" t="s">
        <v>16</v>
      </c>
      <c r="D7" s="51"/>
      <c r="E7" s="15" t="s">
        <v>17</v>
      </c>
      <c r="F7" s="16" t="s">
        <v>18</v>
      </c>
      <c r="G7" s="17" t="s">
        <v>19</v>
      </c>
      <c r="H7" s="54"/>
      <c r="I7" s="17" t="s">
        <v>20</v>
      </c>
      <c r="J7" s="17" t="s">
        <v>21</v>
      </c>
      <c r="K7" s="14" t="s">
        <v>34</v>
      </c>
      <c r="L7" s="52"/>
      <c r="M7" s="52"/>
      <c r="N7" s="56"/>
      <c r="O7" s="57"/>
      <c r="P7" s="51"/>
      <c r="Q7" s="5" t="s">
        <v>22</v>
      </c>
      <c r="R7" s="5">
        <f>COUNTIF(P8:P74,"A")</f>
        <v>0</v>
      </c>
      <c r="S7" s="8" t="e">
        <f t="shared" si="0"/>
        <v>#DIV/0!</v>
      </c>
      <c r="T7" s="5"/>
    </row>
    <row r="8" spans="1:20" ht="17.25" thickTop="1" thickBot="1" x14ac:dyDescent="0.3">
      <c r="A8" s="40">
        <v>1</v>
      </c>
      <c r="B8" s="41"/>
      <c r="C8" s="42" t="s">
        <v>25</v>
      </c>
      <c r="D8" s="18" t="s">
        <v>24</v>
      </c>
      <c r="E8" s="19">
        <v>16</v>
      </c>
      <c r="F8" s="20">
        <v>2</v>
      </c>
      <c r="G8" s="21">
        <v>29.5</v>
      </c>
      <c r="H8" s="43">
        <f>IF(G8&gt;0, G8, F8)</f>
        <v>29.5</v>
      </c>
      <c r="I8" s="23"/>
      <c r="J8" s="24"/>
      <c r="K8" s="44">
        <f>IF(J8&gt;0, J8, I8)</f>
        <v>0</v>
      </c>
      <c r="L8" s="40"/>
      <c r="M8" s="40"/>
      <c r="N8" s="45">
        <f>IF(M8&gt;0, M8, L8)</f>
        <v>0</v>
      </c>
      <c r="O8" s="46">
        <f>IF(N8&gt;0, SUM(N8, H8, E8), SUM(K8, H8, E8))</f>
        <v>45.5</v>
      </c>
      <c r="P8" s="47" t="str">
        <f>IF(O8=0, "Neaktivno",IF(O8&gt;89.9,"A",IF(O8&gt;79.9,"B",IF(O8&gt;69.9,"C",IF(O8&gt;59.9,"D",IF(O8&gt;49.9,"E","F"))))))</f>
        <v>F</v>
      </c>
      <c r="Q8" s="9"/>
      <c r="R8" s="27"/>
      <c r="S8" s="27"/>
      <c r="T8" s="27"/>
    </row>
    <row r="9" spans="1:20" ht="17.25" thickTop="1" thickBot="1" x14ac:dyDescent="0.3">
      <c r="A9" s="28">
        <v>2</v>
      </c>
      <c r="B9" s="48"/>
      <c r="C9" s="49" t="s">
        <v>26</v>
      </c>
      <c r="D9" s="18" t="s">
        <v>24</v>
      </c>
      <c r="E9" s="29">
        <v>14</v>
      </c>
      <c r="F9" s="30">
        <v>26</v>
      </c>
      <c r="G9" s="31"/>
      <c r="H9" s="22">
        <f t="shared" ref="H9:H15" si="1">IF(G9&gt;0, G9, F9)</f>
        <v>26</v>
      </c>
      <c r="I9" s="32"/>
      <c r="J9" s="33"/>
      <c r="K9" s="25">
        <f t="shared" ref="K9:K15" si="2">IF(J9&gt;0, J9, I9)</f>
        <v>0</v>
      </c>
      <c r="L9" s="28"/>
      <c r="M9" s="28"/>
      <c r="N9" s="26">
        <f t="shared" ref="N9:N15" si="3">IF(M9&gt;0, M9, L9)</f>
        <v>0</v>
      </c>
      <c r="O9" s="34">
        <f t="shared" ref="O9:O15" si="4">H9+K9+E9</f>
        <v>40</v>
      </c>
      <c r="P9" s="50" t="str">
        <f t="shared" ref="P9:P15" si="5">IF(O9=0, "Neaktivno",IF(O9&gt;89.9,"A",IF(O9&gt;79.9,"B",IF(O9&gt;69.9,"C",IF(O9&gt;59.9,"D",IF(O9&gt;49.9,"E","F"))))))</f>
        <v>F</v>
      </c>
      <c r="Q9" s="9"/>
      <c r="R9" s="27"/>
      <c r="S9" s="27"/>
      <c r="T9" s="27"/>
    </row>
    <row r="10" spans="1:20" ht="17.25" thickTop="1" thickBot="1" x14ac:dyDescent="0.3">
      <c r="A10" s="28">
        <v>3</v>
      </c>
      <c r="B10" s="48"/>
      <c r="C10" s="49" t="s">
        <v>27</v>
      </c>
      <c r="D10" s="18" t="s">
        <v>24</v>
      </c>
      <c r="E10" s="29">
        <v>18</v>
      </c>
      <c r="F10" s="30">
        <v>27</v>
      </c>
      <c r="G10" s="31"/>
      <c r="H10" s="22">
        <f t="shared" si="1"/>
        <v>27</v>
      </c>
      <c r="I10" s="32"/>
      <c r="J10" s="33"/>
      <c r="K10" s="25">
        <f t="shared" si="2"/>
        <v>0</v>
      </c>
      <c r="L10" s="28"/>
      <c r="M10" s="28"/>
      <c r="N10" s="26">
        <f t="shared" si="3"/>
        <v>0</v>
      </c>
      <c r="O10" s="34">
        <f t="shared" si="4"/>
        <v>45</v>
      </c>
      <c r="P10" s="50" t="str">
        <f t="shared" si="5"/>
        <v>F</v>
      </c>
      <c r="Q10" s="9"/>
      <c r="R10" s="27"/>
      <c r="S10" s="27"/>
      <c r="T10" s="27"/>
    </row>
    <row r="11" spans="1:20" ht="17.25" thickTop="1" thickBot="1" x14ac:dyDescent="0.3">
      <c r="A11" s="28">
        <v>4</v>
      </c>
      <c r="B11" s="48"/>
      <c r="C11" s="49" t="s">
        <v>28</v>
      </c>
      <c r="D11" s="18" t="s">
        <v>24</v>
      </c>
      <c r="E11" s="29">
        <v>0</v>
      </c>
      <c r="F11" s="30"/>
      <c r="G11" s="31"/>
      <c r="H11" s="22">
        <f t="shared" si="1"/>
        <v>0</v>
      </c>
      <c r="I11" s="32"/>
      <c r="J11" s="33"/>
      <c r="K11" s="25">
        <f t="shared" si="2"/>
        <v>0</v>
      </c>
      <c r="L11" s="28"/>
      <c r="M11" s="28"/>
      <c r="N11" s="26">
        <f t="shared" si="3"/>
        <v>0</v>
      </c>
      <c r="O11" s="34">
        <f t="shared" si="4"/>
        <v>0</v>
      </c>
      <c r="P11" s="50" t="str">
        <f t="shared" si="5"/>
        <v>Neaktivno</v>
      </c>
      <c r="Q11" s="9"/>
      <c r="R11" s="27"/>
      <c r="S11" s="35"/>
      <c r="T11" s="27"/>
    </row>
    <row r="12" spans="1:20" ht="17.25" thickTop="1" thickBot="1" x14ac:dyDescent="0.3">
      <c r="A12" s="28">
        <v>5</v>
      </c>
      <c r="B12" s="48"/>
      <c r="C12" s="49" t="s">
        <v>29</v>
      </c>
      <c r="D12" s="18" t="s">
        <v>24</v>
      </c>
      <c r="E12" s="29">
        <v>15</v>
      </c>
      <c r="F12" s="30">
        <v>7</v>
      </c>
      <c r="G12" s="31">
        <v>26.5</v>
      </c>
      <c r="H12" s="22">
        <f t="shared" si="1"/>
        <v>26.5</v>
      </c>
      <c r="I12" s="32"/>
      <c r="J12" s="33"/>
      <c r="K12" s="25">
        <f t="shared" si="2"/>
        <v>0</v>
      </c>
      <c r="L12" s="28"/>
      <c r="M12" s="28"/>
      <c r="N12" s="26">
        <f t="shared" si="3"/>
        <v>0</v>
      </c>
      <c r="O12" s="34">
        <f t="shared" si="4"/>
        <v>41.5</v>
      </c>
      <c r="P12" s="50" t="str">
        <f t="shared" si="5"/>
        <v>F</v>
      </c>
      <c r="Q12" s="9"/>
      <c r="R12" s="27"/>
      <c r="S12" s="27"/>
      <c r="T12" s="27"/>
    </row>
    <row r="13" spans="1:20" ht="17.25" thickTop="1" thickBot="1" x14ac:dyDescent="0.3">
      <c r="A13" s="28">
        <v>6</v>
      </c>
      <c r="B13" s="48"/>
      <c r="C13" s="49" t="s">
        <v>30</v>
      </c>
      <c r="D13" s="18" t="s">
        <v>24</v>
      </c>
      <c r="E13" s="29">
        <v>14</v>
      </c>
      <c r="F13" s="30">
        <v>22</v>
      </c>
      <c r="G13" s="36"/>
      <c r="H13" s="22">
        <f t="shared" si="1"/>
        <v>22</v>
      </c>
      <c r="I13" s="37"/>
      <c r="J13" s="38"/>
      <c r="K13" s="25">
        <f t="shared" si="2"/>
        <v>0</v>
      </c>
      <c r="L13" s="39"/>
      <c r="M13" s="39"/>
      <c r="N13" s="26">
        <f t="shared" si="3"/>
        <v>0</v>
      </c>
      <c r="O13" s="34">
        <f t="shared" si="4"/>
        <v>36</v>
      </c>
      <c r="P13" s="50" t="str">
        <f t="shared" si="5"/>
        <v>F</v>
      </c>
      <c r="Q13" s="9"/>
      <c r="R13" s="27"/>
      <c r="S13" s="27"/>
      <c r="T13" s="27"/>
    </row>
    <row r="14" spans="1:20" ht="17.25" thickTop="1" thickBot="1" x14ac:dyDescent="0.3">
      <c r="A14" s="28">
        <v>7</v>
      </c>
      <c r="B14" s="48"/>
      <c r="C14" s="49" t="s">
        <v>31</v>
      </c>
      <c r="D14" s="18" t="s">
        <v>24</v>
      </c>
      <c r="E14" s="29">
        <v>15</v>
      </c>
      <c r="F14" s="30">
        <v>19.5</v>
      </c>
      <c r="G14" s="31">
        <v>28.5</v>
      </c>
      <c r="H14" s="22">
        <f t="shared" si="1"/>
        <v>28.5</v>
      </c>
      <c r="I14" s="32"/>
      <c r="J14" s="33"/>
      <c r="K14" s="25">
        <f t="shared" si="2"/>
        <v>0</v>
      </c>
      <c r="L14" s="28"/>
      <c r="M14" s="28"/>
      <c r="N14" s="26">
        <f t="shared" si="3"/>
        <v>0</v>
      </c>
      <c r="O14" s="34">
        <f t="shared" si="4"/>
        <v>43.5</v>
      </c>
      <c r="P14" s="50" t="str">
        <f t="shared" si="5"/>
        <v>F</v>
      </c>
      <c r="Q14" s="9"/>
      <c r="R14" s="27"/>
      <c r="S14" s="27"/>
      <c r="T14" s="27"/>
    </row>
    <row r="15" spans="1:20" ht="16.5" thickTop="1" x14ac:dyDescent="0.25">
      <c r="A15" s="28">
        <v>8</v>
      </c>
      <c r="B15" s="48"/>
      <c r="C15" s="49" t="s">
        <v>32</v>
      </c>
      <c r="D15" s="18" t="s">
        <v>24</v>
      </c>
      <c r="E15" s="29">
        <v>10</v>
      </c>
      <c r="F15" s="30">
        <v>0</v>
      </c>
      <c r="G15" s="31">
        <v>24.5</v>
      </c>
      <c r="H15" s="22">
        <f t="shared" si="1"/>
        <v>24.5</v>
      </c>
      <c r="I15" s="32"/>
      <c r="J15" s="33"/>
      <c r="K15" s="25">
        <f t="shared" si="2"/>
        <v>0</v>
      </c>
      <c r="L15" s="28"/>
      <c r="M15" s="28"/>
      <c r="N15" s="26">
        <f t="shared" si="3"/>
        <v>0</v>
      </c>
      <c r="O15" s="34">
        <f t="shared" si="4"/>
        <v>34.5</v>
      </c>
      <c r="P15" s="50" t="str">
        <f t="shared" si="5"/>
        <v>F</v>
      </c>
      <c r="Q15" s="9"/>
      <c r="R15" s="27"/>
      <c r="S15" s="27"/>
      <c r="T15" s="27"/>
    </row>
  </sheetData>
  <mergeCells count="11">
    <mergeCell ref="P6:P7"/>
    <mergeCell ref="A6:A7"/>
    <mergeCell ref="B6:B7"/>
    <mergeCell ref="D6:D7"/>
    <mergeCell ref="F6:G6"/>
    <mergeCell ref="H6:H7"/>
    <mergeCell ref="I6:J6"/>
    <mergeCell ref="L6:L7"/>
    <mergeCell ref="M6:M7"/>
    <mergeCell ref="N6:N7"/>
    <mergeCell ref="O6:O7"/>
  </mergeCells>
  <conditionalFormatting sqref="P1:P15">
    <cfRule type="cellIs" dxfId="1" priority="1" stopIfTrue="1" operator="equal">
      <formula>"F"</formula>
    </cfRule>
    <cfRule type="cellIs" dxfId="0" priority="2" stopIfTrue="1" operator="equal">
      <formula>"Neaktivno"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Olivera</cp:lastModifiedBy>
  <dcterms:created xsi:type="dcterms:W3CDTF">2015-06-05T18:17:20Z</dcterms:created>
  <dcterms:modified xsi:type="dcterms:W3CDTF">2021-01-20T13:36:27Z</dcterms:modified>
</cp:coreProperties>
</file>